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CFU+YHumeh7vvp8veyO49MG2FTWxBIeBqs9DR95mQo="/>
    </ext>
  </extLst>
</workbook>
</file>

<file path=xl/sharedStrings.xml><?xml version="1.0" encoding="utf-8"?>
<sst xmlns="http://schemas.openxmlformats.org/spreadsheetml/2006/main" count="41" uniqueCount="41">
  <si>
    <t>BPPP/FAKULTI/2024/PIN. 2</t>
  </si>
  <si>
    <t>UNIVERSITI ISLAM SELANGOR</t>
  </si>
  <si>
    <t>BORANG PERINCIAN PEMARKAHAN PELAJAR</t>
  </si>
  <si>
    <t>NAMA TENAGA PENGAJAR   :  DR. NORA`INAN BAHARI</t>
  </si>
  <si>
    <t>KOD/KURSUS</t>
  </si>
  <si>
    <t>SMSP 6053/ RESEARCH METHODOLOGY</t>
  </si>
  <si>
    <t xml:space="preserve">SESI/ TAHUN AKADEMIK   </t>
  </si>
  <si>
    <t>: III 2022/2023</t>
  </si>
  <si>
    <t xml:space="preserve">PROGRAM       </t>
  </si>
  <si>
    <t>: SARJANA SYARIAH (PENGURUSAN)</t>
  </si>
  <si>
    <t>SEMESTER/ KUMPULAN</t>
  </si>
  <si>
    <t xml:space="preserve">: </t>
  </si>
  <si>
    <t>BIL</t>
  </si>
  <si>
    <t>NO MATRIK</t>
  </si>
  <si>
    <t>NAMA</t>
  </si>
  <si>
    <t>PENILAIAN BERTERUSAN</t>
  </si>
  <si>
    <t>JUM. MARKAH PENILAIAN BERTERUSAN</t>
  </si>
  <si>
    <t>MARKAH PENILAIAN AKHIR</t>
  </si>
  <si>
    <t>JUMLAH KESELURUHAN</t>
  </si>
  <si>
    <t>GRADE</t>
  </si>
  <si>
    <t>KERTAS KERJA</t>
  </si>
  <si>
    <t>PEMBENTANGAN</t>
  </si>
  <si>
    <t>UJIAN</t>
  </si>
  <si>
    <t>Jumlah Pelajar</t>
  </si>
  <si>
    <t>22MG02001P</t>
  </si>
  <si>
    <t>HUZAIFAH BIN AB MAJID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</si>
  <si>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</si>
  <si>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</si>
  <si>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</si>
  <si>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</si>
  <si>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</si>
  <si>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</si>
  <si>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</si>
  <si>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</si>
  <si>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</si>
  <si>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</si>
  <si>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</si>
  <si>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</si>
  <si>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(NOTA:SIMPAN BORANG DALAM FAIL KURSUS)</t>
  </si>
  <si>
    <t>*PECAHAN MARKAH MESTI SELARI DENGAN PECAHAN MARKAH DALAM MAKLUMAT KURSUS (TABLE 4)</t>
  </si>
  <si>
    <t>Kemaskini 2 Januari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</si>
</sst>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0_ "/>
    <numFmt numFmtId="166" formatCode="_(* #,##0.0_);_(* \(#,##0.0\);_(* &quot;-&quot;??_);_(@_)"/>
    <numFmt numFmtId="167" formatCode="0.0"/>
  </numFmts>
  <fonts count="7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/>
    <font>
      <b/>
      <sz val="11.0"/>
      <color theme="1"/>
      <name val="Arial"/>
    </font>
    <font>
      <sz val="12.0"/>
      <color theme="1"/>
      <name val="Arial"/>
    </font>
    <font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3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2" fillId="0" fontId="3" numFmtId="0" xfId="0" applyBorder="1" applyFont="1"/>
    <xf borderId="3" fillId="0" fontId="4" numFmtId="0" xfId="0" applyAlignment="1" applyBorder="1" applyFont="1">
      <alignment horizontal="center" shrinkToFit="0" vertical="center" wrapText="0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1" xfId="0" applyAlignment="1" applyFont="1" applyNumberFormat="1">
      <alignment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readingOrder="0" shrinkToFit="0" vertical="center" wrapText="0"/>
    </xf>
    <xf borderId="0" fillId="0" fontId="1" numFmtId="0" xfId="0" applyAlignment="1" applyFont="1">
      <alignment horizontal="left" shrinkToFit="0" vertical="center" wrapText="0"/>
    </xf>
    <xf borderId="8" fillId="2" fontId="4" numFmtId="0" xfId="0" applyAlignment="1" applyBorder="1" applyFill="1" applyFont="1">
      <alignment horizontal="center" shrinkToFit="0" vertical="center" wrapText="0"/>
    </xf>
    <xf borderId="9" fillId="2" fontId="4" numFmtId="0" xfId="0" applyAlignment="1" applyBorder="1" applyFont="1">
      <alignment horizontal="center" shrinkToFit="0" vertical="center" wrapText="1"/>
    </xf>
    <xf borderId="8" fillId="2" fontId="4" numFmtId="164" xfId="0" applyAlignment="1" applyBorder="1" applyFont="1" applyNumberFormat="1">
      <alignment horizontal="center" shrinkToFit="0" vertical="center" wrapText="0"/>
    </xf>
    <xf borderId="10" fillId="2" fontId="4" numFmtId="0" xfId="0" applyAlignment="1" applyBorder="1" applyFont="1">
      <alignment horizontal="center" shrinkToFit="0" vertical="bottom" wrapText="0"/>
    </xf>
    <xf borderId="11" fillId="0" fontId="3" numFmtId="0" xfId="0" applyBorder="1" applyFont="1"/>
    <xf borderId="12" fillId="0" fontId="3" numFmtId="0" xfId="0" applyBorder="1" applyFont="1"/>
    <xf borderId="8" fillId="2" fontId="4" numFmtId="0" xfId="0" applyAlignment="1" applyBorder="1" applyFont="1">
      <alignment horizontal="center" shrinkToFit="0" vertical="bottom" wrapText="1"/>
    </xf>
    <xf borderId="8" fillId="2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4" numFmtId="0" xfId="0" applyAlignment="1" applyBorder="1" applyFont="1">
      <alignment horizontal="center" readingOrder="0" shrinkToFit="0" vertical="center" wrapText="0"/>
    </xf>
    <xf borderId="17" fillId="2" fontId="4" numFmtId="0" xfId="0" applyAlignment="1" applyBorder="1" applyFont="1">
      <alignment horizontal="center" readingOrder="0" shrinkToFit="0" vertical="center" wrapText="0"/>
    </xf>
    <xf borderId="18" fillId="2" fontId="4" numFmtId="0" xfId="0" applyAlignment="1" applyBorder="1" applyFont="1">
      <alignment horizontal="center" shrinkToFit="0" vertical="center" wrapText="0"/>
    </xf>
    <xf borderId="18" fillId="2" fontId="4" numFmtId="0" xfId="0" applyAlignment="1" applyBorder="1" applyFont="1">
      <alignment horizontal="center" readingOrder="0" shrinkToFit="0" vertical="center" wrapText="0"/>
    </xf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17" fillId="2" fontId="4" numFmtId="9" xfId="0" applyAlignment="1" applyBorder="1" applyFont="1" applyNumberFormat="1">
      <alignment horizontal="center" readingOrder="0" shrinkToFit="0" vertical="center" wrapText="0"/>
    </xf>
    <xf borderId="17" fillId="2" fontId="4" numFmtId="9" xfId="0" applyAlignment="1" applyBorder="1" applyFont="1" applyNumberFormat="1">
      <alignment horizontal="center" shrinkToFit="0" vertical="center" wrapText="0"/>
    </xf>
    <xf borderId="23" fillId="2" fontId="4" numFmtId="9" xfId="0" applyAlignment="1" applyBorder="1" applyFont="1" applyNumberFormat="1">
      <alignment horizontal="center" shrinkToFit="0" vertical="center" wrapText="0"/>
    </xf>
    <xf borderId="18" fillId="2" fontId="4" numFmtId="9" xfId="0" applyAlignment="1" applyBorder="1" applyFont="1" applyNumberFormat="1">
      <alignment horizontal="center" shrinkToFit="0" vertical="center" wrapText="0"/>
    </xf>
    <xf borderId="24" fillId="0" fontId="3" numFmtId="0" xfId="0" applyBorder="1" applyFont="1"/>
    <xf borderId="25" fillId="0" fontId="1" numFmtId="165" xfId="0" applyAlignment="1" applyBorder="1" applyFont="1" applyNumberFormat="1">
      <alignment horizontal="center" shrinkToFit="0" vertical="center" wrapText="0"/>
    </xf>
    <xf borderId="26" fillId="0" fontId="5" numFmtId="165" xfId="0" applyAlignment="1" applyBorder="1" applyFont="1" applyNumberFormat="1">
      <alignment horizontal="left" readingOrder="0" shrinkToFit="0" vertical="bottom" wrapText="0"/>
    </xf>
    <xf borderId="27" fillId="0" fontId="5" numFmtId="0" xfId="0" applyAlignment="1" applyBorder="1" applyFont="1">
      <alignment horizontal="left" readingOrder="0" shrinkToFit="0" vertical="bottom" wrapText="0"/>
    </xf>
    <xf borderId="28" fillId="0" fontId="5" numFmtId="166" xfId="0" applyAlignment="1" applyBorder="1" applyFont="1" applyNumberFormat="1">
      <alignment readingOrder="0" shrinkToFit="0" vertical="bottom" wrapText="0"/>
    </xf>
    <xf borderId="28" fillId="0" fontId="5" numFmtId="166" xfId="0" applyAlignment="1" applyBorder="1" applyFont="1" applyNumberFormat="1">
      <alignment shrinkToFit="0" vertical="bottom" wrapText="0"/>
    </xf>
    <xf borderId="27" fillId="0" fontId="5" numFmtId="166" xfId="0" applyAlignment="1" applyBorder="1" applyFont="1" applyNumberFormat="1">
      <alignment horizontal="center" shrinkToFit="0" vertical="center" wrapText="0"/>
    </xf>
    <xf borderId="27" fillId="0" fontId="6" numFmtId="166" xfId="0" applyAlignment="1" applyBorder="1" applyFont="1" applyNumberFormat="1">
      <alignment shrinkToFit="0" vertical="bottom" wrapText="0"/>
    </xf>
    <xf borderId="28" fillId="0" fontId="6" numFmtId="167" xfId="0" applyAlignment="1" applyBorder="1" applyFont="1" applyNumberFormat="1">
      <alignment readingOrder="0" shrinkToFit="0" vertical="bottom" wrapText="0"/>
    </xf>
    <xf borderId="29" fillId="0" fontId="6" numFmtId="166" xfId="0" applyAlignment="1" applyBorder="1" applyFont="1" applyNumberFormat="1">
      <alignment shrinkToFit="0" vertical="bottom" wrapText="0"/>
    </xf>
    <xf borderId="30" fillId="0" fontId="1" numFmtId="0" xfId="0" applyAlignment="1" applyBorder="1" applyFont="1">
      <alignment horizontal="center" shrinkToFit="0" vertical="center" wrapText="0"/>
    </xf>
    <xf borderId="31" fillId="0" fontId="1" numFmtId="165" xfId="0" applyAlignment="1" applyBorder="1" applyFont="1" applyNumberFormat="1">
      <alignment horizontal="center" shrinkToFit="0" vertical="center" wrapText="0"/>
    </xf>
    <xf borderId="32" fillId="0" fontId="5" numFmtId="165" xfId="0" applyAlignment="1" applyBorder="1" applyFont="1" applyNumberFormat="1">
      <alignment horizontal="left" shrinkToFit="0" vertical="bottom" wrapText="0"/>
    </xf>
    <xf borderId="32" fillId="0" fontId="5" numFmtId="0" xfId="0" applyAlignment="1" applyBorder="1" applyFont="1">
      <alignment horizontal="left" shrinkToFit="0" vertical="bottom" wrapText="0"/>
    </xf>
    <xf borderId="32" fillId="0" fontId="5" numFmtId="166" xfId="0" applyAlignment="1" applyBorder="1" applyFont="1" applyNumberFormat="1">
      <alignment shrinkToFit="0" vertical="bottom" wrapText="0"/>
    </xf>
    <xf borderId="32" fillId="0" fontId="5" numFmtId="166" xfId="0" applyAlignment="1" applyBorder="1" applyFont="1" applyNumberFormat="1">
      <alignment horizontal="center" shrinkToFit="0" vertical="center" wrapText="0"/>
    </xf>
    <xf borderId="32" fillId="0" fontId="6" numFmtId="166" xfId="0" applyAlignment="1" applyBorder="1" applyFont="1" applyNumberFormat="1">
      <alignment shrinkToFit="0" vertical="bottom" wrapText="0"/>
    </xf>
    <xf borderId="28" fillId="0" fontId="6" numFmtId="167" xfId="0" applyAlignment="1" applyBorder="1" applyFont="1" applyNumberFormat="1">
      <alignment shrinkToFit="0" vertical="bottom" wrapText="0"/>
    </xf>
    <xf borderId="33" fillId="0" fontId="6" numFmtId="166" xfId="0" applyAlignment="1" applyBorder="1" applyFont="1" applyNumberFormat="1">
      <alignment shrinkToFit="0" vertical="bottom" wrapText="0"/>
    </xf>
    <xf borderId="34" fillId="0" fontId="1" numFmtId="0" xfId="0" applyAlignment="1" applyBorder="1" applyFont="1">
      <alignment horizontal="center" shrinkToFit="0" vertical="center" wrapText="0"/>
    </xf>
    <xf borderId="35" fillId="0" fontId="1" numFmtId="165" xfId="0" applyAlignment="1" applyBorder="1" applyFont="1" applyNumberFormat="1">
      <alignment horizontal="center" shrinkToFit="0" vertical="center" wrapText="0"/>
    </xf>
    <xf borderId="36" fillId="0" fontId="5" numFmtId="165" xfId="0" applyAlignment="1" applyBorder="1" applyFont="1" applyNumberFormat="1">
      <alignment horizontal="left" shrinkToFit="0" vertical="bottom" wrapText="0"/>
    </xf>
    <xf borderId="36" fillId="0" fontId="5" numFmtId="0" xfId="0" applyAlignment="1" applyBorder="1" applyFont="1">
      <alignment horizontal="left" shrinkToFit="0" vertical="bottom" wrapText="0"/>
    </xf>
    <xf borderId="36" fillId="0" fontId="5" numFmtId="166" xfId="0" applyAlignment="1" applyBorder="1" applyFont="1" applyNumberFormat="1">
      <alignment shrinkToFit="0" vertical="bottom" wrapText="0"/>
    </xf>
    <xf borderId="36" fillId="0" fontId="5" numFmtId="166" xfId="0" applyAlignment="1" applyBorder="1" applyFont="1" applyNumberFormat="1">
      <alignment horizontal="center" shrinkToFit="0" vertical="center" wrapText="0"/>
    </xf>
    <xf borderId="36" fillId="0" fontId="6" numFmtId="166" xfId="0" applyAlignment="1" applyBorder="1" applyFont="1" applyNumberFormat="1">
      <alignment shrinkToFit="0" vertical="bottom" wrapText="0"/>
    </xf>
    <xf borderId="36" fillId="0" fontId="6" numFmtId="167" xfId="0" applyAlignment="1" applyBorder="1" applyFont="1" applyNumberFormat="1">
      <alignment shrinkToFit="0" vertical="bottom" wrapText="0"/>
    </xf>
    <xf borderId="37" fillId="0" fontId="6" numFmtId="166" xfId="0" applyAlignment="1" applyBorder="1" applyFont="1" applyNumberFormat="1">
      <alignment shrinkToFit="0" vertical="bottom" wrapText="0"/>
    </xf>
    <xf borderId="0" fillId="0" fontId="2" numFmtId="0" xfId="0" applyAlignment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428625</xdr:colOff>
      <xdr:row>31</xdr:row>
      <xdr:rowOff>123825</xdr:rowOff>
    </xdr:from>
    <xdr:ext cx="3733800" cy="819150"/>
    <xdr:sp>
      <xdr:nvSpPr>
        <xdr:cNvPr id="3" name="Shape 3"/>
        <xdr:cNvSpPr/>
      </xdr:nvSpPr>
      <xdr:spPr>
        <a:xfrm>
          <a:off x="3483863" y="3375188"/>
          <a:ext cx="3724275" cy="809625"/>
        </a:xfrm>
        <a:prstGeom prst="rect">
          <a:avLst/>
        </a:prstGeom>
        <a:noFill/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DISEDIAKAN OLEH 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Tahoma"/>
            <a:ea typeface="Tahoma"/>
            <a:cs typeface="Tahoma"/>
            <a:sym typeface="Tahoma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TANDATANGAN 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TARIKH            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Tahoma"/>
            <a:ea typeface="Tahoma"/>
            <a:cs typeface="Tahoma"/>
            <a:sym typeface="Tahoma"/>
          </a:endParaRPr>
        </a:p>
      </xdr:txBody>
    </xdr:sp>
    <xdr:clientData fLocksWithSheet="0"/>
  </xdr:oneCellAnchor>
  <xdr:oneCellAnchor>
    <xdr:from>
      <xdr:col>5</xdr:col>
      <xdr:colOff>1009650</xdr:colOff>
      <xdr:row>31</xdr:row>
      <xdr:rowOff>95250</xdr:rowOff>
    </xdr:from>
    <xdr:ext cx="3581400" cy="819150"/>
    <xdr:sp>
      <xdr:nvSpPr>
        <xdr:cNvPr id="4" name="Shape 4"/>
        <xdr:cNvSpPr/>
      </xdr:nvSpPr>
      <xdr:spPr>
        <a:xfrm>
          <a:off x="3560063" y="3375188"/>
          <a:ext cx="3571875" cy="809625"/>
        </a:xfrm>
        <a:prstGeom prst="rect">
          <a:avLst/>
        </a:prstGeom>
        <a:noFill/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DISEMAK DAN DISAHKAN OLEH 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Tahoma"/>
            <a:ea typeface="Tahoma"/>
            <a:cs typeface="Tahoma"/>
            <a:sym typeface="Tahoma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TANDATANGAN 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Tahoma"/>
              <a:ea typeface="Tahoma"/>
              <a:cs typeface="Tahoma"/>
              <a:sym typeface="Tahoma"/>
            </a:rPr>
            <a:t>TARIKH            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Tahoma"/>
            <a:ea typeface="Tahoma"/>
            <a:cs typeface="Tahoma"/>
            <a:sym typeface="Tahoma"/>
          </a:endParaRPr>
        </a:p>
      </xdr:txBody>
    </xdr:sp>
    <xdr:clientData fLocksWithSheet="0"/>
  </xdr:oneCellAnchor>
  <xdr:oneCellAnchor>
    <xdr:from>
      <xdr:col>0</xdr:col>
      <xdr:colOff>390525</xdr:colOff>
      <xdr:row>3</xdr:row>
      <xdr:rowOff>28575</xdr:rowOff>
    </xdr:from>
    <xdr:ext cx="438150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3.0"/>
    <col customWidth="1" min="3" max="3" width="50.14"/>
    <col customWidth="1" min="4" max="4" width="16.71"/>
    <col customWidth="1" min="5" max="5" width="15.29"/>
    <col customWidth="1" min="6" max="6" width="13.86"/>
    <col customWidth="1" min="7" max="7" width="13.43"/>
    <col customWidth="1" min="8" max="8" width="15.57"/>
    <col customWidth="1" min="9" max="9" width="13.29"/>
    <col customWidth="1" min="10" max="10" width="20.0"/>
    <col customWidth="1" min="11" max="26" width="8.0"/>
  </cols>
  <sheetData>
    <row r="1">
      <c r="I1" s="1"/>
    </row>
    <row r="2" ht="19.5" customHeight="1">
      <c r="A2" s="2"/>
      <c r="B2" s="3"/>
      <c r="C2" s="2"/>
      <c r="D2" s="2"/>
      <c r="E2" s="3"/>
      <c r="F2" s="3"/>
      <c r="G2" s="2"/>
      <c r="H2" s="3"/>
      <c r="I2" s="4" t="s">
        <v>0</v>
      </c>
    </row>
    <row r="3" ht="19.5" customHeight="1">
      <c r="A3" s="2"/>
      <c r="B3" s="3"/>
      <c r="C3" s="2"/>
      <c r="D3" s="2"/>
      <c r="E3" s="3"/>
      <c r="F3" s="3"/>
      <c r="G3" s="2"/>
      <c r="H3" s="3"/>
    </row>
    <row r="4" ht="19.5" customHeight="1">
      <c r="A4" s="5"/>
      <c r="B4" s="6"/>
      <c r="C4" s="7" t="s">
        <v>1</v>
      </c>
      <c r="D4" s="8"/>
      <c r="E4" s="8"/>
      <c r="F4" s="8"/>
      <c r="G4" s="8"/>
      <c r="H4" s="8"/>
      <c r="I4" s="8"/>
      <c r="J4" s="9"/>
    </row>
    <row r="5" ht="19.5" customHeight="1">
      <c r="A5" s="10"/>
      <c r="B5" s="11"/>
      <c r="C5" s="7" t="s">
        <v>2</v>
      </c>
      <c r="D5" s="8"/>
      <c r="E5" s="8"/>
      <c r="F5" s="8"/>
      <c r="G5" s="8"/>
      <c r="H5" s="8"/>
      <c r="I5" s="8"/>
      <c r="J5" s="9"/>
    </row>
    <row r="6" ht="19.5" customHeight="1">
      <c r="A6" s="12" t="s">
        <v>3</v>
      </c>
      <c r="B6" s="13"/>
      <c r="C6" s="3"/>
      <c r="D6" s="2"/>
      <c r="E6" s="3"/>
      <c r="F6" s="3"/>
      <c r="G6" s="3"/>
      <c r="H6" s="3"/>
      <c r="I6" s="3"/>
      <c r="J6" s="14"/>
    </row>
    <row r="7" ht="19.5" customHeight="1">
      <c r="A7" s="15" t="s">
        <v>4</v>
      </c>
      <c r="B7" s="13"/>
      <c r="C7" s="16" t="s">
        <v>5</v>
      </c>
      <c r="D7" s="2"/>
      <c r="E7" s="3"/>
      <c r="F7" s="17" t="s">
        <v>6</v>
      </c>
      <c r="G7" s="3"/>
      <c r="H7" s="16" t="s">
        <v>7</v>
      </c>
      <c r="I7" s="3"/>
      <c r="J7" s="14"/>
    </row>
    <row r="8" ht="19.5" customHeight="1">
      <c r="A8" s="2" t="s">
        <v>8</v>
      </c>
      <c r="B8" s="3"/>
      <c r="C8" s="16" t="s">
        <v>9</v>
      </c>
      <c r="D8" s="2"/>
      <c r="E8" s="3"/>
      <c r="F8" s="17" t="s">
        <v>10</v>
      </c>
      <c r="G8" s="3"/>
      <c r="H8" s="17" t="s">
        <v>11</v>
      </c>
      <c r="I8" s="3"/>
      <c r="J8" s="14"/>
    </row>
    <row r="9" ht="19.5" customHeight="1">
      <c r="A9" s="2"/>
      <c r="B9" s="3"/>
      <c r="C9" s="17"/>
      <c r="D9" s="2"/>
      <c r="E9" s="3"/>
      <c r="F9" s="17"/>
      <c r="G9" s="3"/>
      <c r="H9" s="17"/>
      <c r="I9" s="3"/>
      <c r="J9" s="14"/>
    </row>
    <row r="10" ht="24.75" customHeight="1">
      <c r="A10" s="18" t="s">
        <v>12</v>
      </c>
      <c r="B10" s="19" t="s">
        <v>13</v>
      </c>
      <c r="C10" s="20" t="s">
        <v>14</v>
      </c>
      <c r="D10" s="21" t="s">
        <v>15</v>
      </c>
      <c r="E10" s="22"/>
      <c r="F10" s="22"/>
      <c r="G10" s="23"/>
      <c r="H10" s="24" t="s">
        <v>16</v>
      </c>
      <c r="I10" s="24" t="s">
        <v>17</v>
      </c>
      <c r="J10" s="25" t="s">
        <v>18</v>
      </c>
      <c r="K10" s="26" t="s">
        <v>19</v>
      </c>
      <c r="L10" s="2"/>
      <c r="M10" s="3"/>
      <c r="N10" s="3"/>
    </row>
    <row r="11" ht="24.75" customHeight="1">
      <c r="A11" s="27"/>
      <c r="B11" s="28"/>
      <c r="C11" s="27"/>
      <c r="D11" s="29" t="s">
        <v>20</v>
      </c>
      <c r="E11" s="30" t="s">
        <v>21</v>
      </c>
      <c r="F11" s="31"/>
      <c r="G11" s="32" t="s">
        <v>22</v>
      </c>
      <c r="H11" s="33"/>
      <c r="I11" s="33"/>
      <c r="J11" s="33"/>
      <c r="K11" s="34"/>
      <c r="L11" s="2"/>
      <c r="M11" s="3"/>
      <c r="N11" s="3"/>
    </row>
    <row r="12" ht="24.75" customHeight="1">
      <c r="A12" s="35"/>
      <c r="B12" s="36"/>
      <c r="C12" s="35"/>
      <c r="D12" s="30">
        <v>30.0</v>
      </c>
      <c r="E12" s="37">
        <v>0.1</v>
      </c>
      <c r="F12" s="38"/>
      <c r="G12" s="37">
        <v>0.2</v>
      </c>
      <c r="H12" s="39"/>
      <c r="I12" s="40"/>
      <c r="J12" s="39">
        <v>1.0</v>
      </c>
      <c r="K12" s="41"/>
      <c r="L12" s="2"/>
      <c r="M12" s="3" t="s">
        <v>23</v>
      </c>
      <c r="N12" s="3"/>
    </row>
    <row r="13" ht="19.5" customHeight="1">
      <c r="A13" s="42">
        <v>1.0</v>
      </c>
      <c r="B13" s="43" t="s">
        <v>24</v>
      </c>
      <c r="C13" s="44" t="s">
        <v>25</v>
      </c>
      <c r="D13" s="45">
        <v>28.0</v>
      </c>
      <c r="E13" s="45">
        <v>9.0</v>
      </c>
      <c r="F13" s="46"/>
      <c r="G13" s="47"/>
      <c r="H13" s="48">
        <f t="shared" ref="H13:H27" si="1">SUM(D13:G13)</f>
        <v>37</v>
      </c>
      <c r="I13" s="49">
        <v>15.0</v>
      </c>
      <c r="J13" s="50">
        <f t="shared" ref="J13:J27" si="2">H13+I13</f>
        <v>52</v>
      </c>
      <c r="K13" s="51" t="str">
        <f t="shared" ref="K13:K28" si="3">VLOOKUP(J13,'/Users/USER/Downloads/[BORANG PERINCIAN PEMARKAHAN PELAJAR (P2.2B_Pin6)(20_Sheets).xls]GRADE &amp; GPA Table'!$A$3:$B$14,2)</f>
        <v>#REF!</v>
      </c>
      <c r="L13" s="2"/>
      <c r="M13" s="3" t="s">
        <v>26</v>
      </c>
      <c r="N13" s="3">
        <f>COUNTIF($K$13:$K$27,"A+")</f>
        <v>0</v>
      </c>
    </row>
    <row r="14" ht="19.5" customHeight="1">
      <c r="A14" s="52">
        <v>2.0</v>
      </c>
      <c r="B14" s="53"/>
      <c r="C14" s="54"/>
      <c r="D14" s="55"/>
      <c r="E14" s="55"/>
      <c r="F14" s="55"/>
      <c r="G14" s="56"/>
      <c r="H14" s="57">
        <f t="shared" si="1"/>
        <v>0</v>
      </c>
      <c r="I14" s="58"/>
      <c r="J14" s="59">
        <f t="shared" si="2"/>
        <v>0</v>
      </c>
      <c r="K14" s="51" t="str">
        <f t="shared" si="3"/>
        <v>#REF!</v>
      </c>
      <c r="L14" s="2"/>
      <c r="M14" s="3" t="s">
        <v>27</v>
      </c>
      <c r="N14" s="3">
        <f>COUNTIF($K$13:$K$27,"A")</f>
        <v>0</v>
      </c>
    </row>
    <row r="15" ht="19.5" customHeight="1">
      <c r="A15" s="52">
        <v>3.0</v>
      </c>
      <c r="B15" s="53"/>
      <c r="C15" s="54"/>
      <c r="D15" s="55"/>
      <c r="E15" s="55"/>
      <c r="F15" s="55"/>
      <c r="G15" s="56"/>
      <c r="H15" s="57">
        <f t="shared" si="1"/>
        <v>0</v>
      </c>
      <c r="I15" s="58"/>
      <c r="J15" s="59">
        <f t="shared" si="2"/>
        <v>0</v>
      </c>
      <c r="K15" s="51" t="str">
        <f t="shared" si="3"/>
        <v>#REF!</v>
      </c>
      <c r="L15" s="2"/>
      <c r="M15" s="3" t="s">
        <v>28</v>
      </c>
      <c r="N15" s="3">
        <f>COUNTIF($K$13:$K$27,"A-")</f>
        <v>0</v>
      </c>
    </row>
    <row r="16" ht="19.5" customHeight="1">
      <c r="A16" s="52">
        <v>4.0</v>
      </c>
      <c r="B16" s="53"/>
      <c r="C16" s="54"/>
      <c r="D16" s="55"/>
      <c r="E16" s="55"/>
      <c r="F16" s="55"/>
      <c r="G16" s="56"/>
      <c r="H16" s="57">
        <f t="shared" si="1"/>
        <v>0</v>
      </c>
      <c r="I16" s="58"/>
      <c r="J16" s="59">
        <f t="shared" si="2"/>
        <v>0</v>
      </c>
      <c r="K16" s="51" t="str">
        <f t="shared" si="3"/>
        <v>#REF!</v>
      </c>
      <c r="L16" s="2"/>
      <c r="M16" s="3" t="s">
        <v>29</v>
      </c>
      <c r="N16" s="3">
        <f>COUNTIF($K$13:$K$27,"B+")</f>
        <v>0</v>
      </c>
    </row>
    <row r="17" ht="19.5" customHeight="1">
      <c r="A17" s="52">
        <v>5.0</v>
      </c>
      <c r="B17" s="53"/>
      <c r="C17" s="54"/>
      <c r="D17" s="55"/>
      <c r="E17" s="55"/>
      <c r="F17" s="55"/>
      <c r="G17" s="56"/>
      <c r="H17" s="57">
        <f t="shared" si="1"/>
        <v>0</v>
      </c>
      <c r="I17" s="58"/>
      <c r="J17" s="59">
        <f t="shared" si="2"/>
        <v>0</v>
      </c>
      <c r="K17" s="51" t="str">
        <f t="shared" si="3"/>
        <v>#REF!</v>
      </c>
      <c r="L17" s="2"/>
      <c r="M17" s="3" t="s">
        <v>30</v>
      </c>
      <c r="N17" s="3">
        <f>COUNTIF($K$13:$K$27,"B")</f>
        <v>0</v>
      </c>
    </row>
    <row r="18" ht="19.5" customHeight="1">
      <c r="A18" s="52">
        <v>6.0</v>
      </c>
      <c r="B18" s="53"/>
      <c r="C18" s="54"/>
      <c r="D18" s="55"/>
      <c r="E18" s="55"/>
      <c r="F18" s="55"/>
      <c r="G18" s="56"/>
      <c r="H18" s="57">
        <f t="shared" si="1"/>
        <v>0</v>
      </c>
      <c r="I18" s="58"/>
      <c r="J18" s="59">
        <f t="shared" si="2"/>
        <v>0</v>
      </c>
      <c r="K18" s="51" t="str">
        <f t="shared" si="3"/>
        <v>#REF!</v>
      </c>
      <c r="L18" s="2"/>
      <c r="M18" s="3" t="s">
        <v>31</v>
      </c>
      <c r="N18" s="3">
        <f>COUNTIF($K$13:$K$27,"B-")</f>
        <v>0</v>
      </c>
    </row>
    <row r="19" ht="19.5" customHeight="1">
      <c r="A19" s="52">
        <v>7.0</v>
      </c>
      <c r="B19" s="53"/>
      <c r="C19" s="54"/>
      <c r="D19" s="55"/>
      <c r="E19" s="55"/>
      <c r="F19" s="55"/>
      <c r="G19" s="56"/>
      <c r="H19" s="57">
        <f t="shared" si="1"/>
        <v>0</v>
      </c>
      <c r="I19" s="58"/>
      <c r="J19" s="59">
        <f t="shared" si="2"/>
        <v>0</v>
      </c>
      <c r="K19" s="51" t="str">
        <f t="shared" si="3"/>
        <v>#REF!</v>
      </c>
      <c r="L19" s="2"/>
      <c r="M19" s="3" t="s">
        <v>32</v>
      </c>
      <c r="N19" s="3">
        <f>COUNTIF($K$13:$K$27,"C+")</f>
        <v>0</v>
      </c>
    </row>
    <row r="20" ht="19.5" customHeight="1">
      <c r="A20" s="52">
        <v>8.0</v>
      </c>
      <c r="B20" s="53"/>
      <c r="C20" s="54"/>
      <c r="D20" s="55"/>
      <c r="E20" s="55"/>
      <c r="F20" s="55"/>
      <c r="G20" s="56"/>
      <c r="H20" s="57">
        <f t="shared" si="1"/>
        <v>0</v>
      </c>
      <c r="I20" s="58"/>
      <c r="J20" s="59">
        <f t="shared" si="2"/>
        <v>0</v>
      </c>
      <c r="K20" s="51" t="str">
        <f t="shared" si="3"/>
        <v>#REF!</v>
      </c>
      <c r="L20" s="2"/>
      <c r="M20" s="3" t="s">
        <v>33</v>
      </c>
      <c r="N20" s="3">
        <f>COUNTIF($K$13:$K$27,"C")</f>
        <v>0</v>
      </c>
    </row>
    <row r="21" ht="19.5" customHeight="1">
      <c r="A21" s="52">
        <v>9.0</v>
      </c>
      <c r="B21" s="53"/>
      <c r="C21" s="54"/>
      <c r="D21" s="55"/>
      <c r="E21" s="55"/>
      <c r="F21" s="55"/>
      <c r="G21" s="56"/>
      <c r="H21" s="57">
        <f t="shared" si="1"/>
        <v>0</v>
      </c>
      <c r="I21" s="58"/>
      <c r="J21" s="59">
        <f t="shared" si="2"/>
        <v>0</v>
      </c>
      <c r="K21" s="51" t="str">
        <f t="shared" si="3"/>
        <v>#REF!</v>
      </c>
      <c r="L21" s="2"/>
      <c r="M21" s="3" t="s">
        <v>34</v>
      </c>
      <c r="N21" s="3">
        <f>COUNTIF($K$13:$K$27,"C-")</f>
        <v>0</v>
      </c>
    </row>
    <row r="22" ht="19.5" customHeight="1">
      <c r="A22" s="52">
        <v>10.0</v>
      </c>
      <c r="B22" s="53"/>
      <c r="C22" s="54"/>
      <c r="D22" s="55"/>
      <c r="E22" s="55"/>
      <c r="F22" s="55"/>
      <c r="G22" s="56"/>
      <c r="H22" s="57">
        <f t="shared" si="1"/>
        <v>0</v>
      </c>
      <c r="I22" s="58"/>
      <c r="J22" s="59">
        <f t="shared" si="2"/>
        <v>0</v>
      </c>
      <c r="K22" s="51" t="str">
        <f t="shared" si="3"/>
        <v>#REF!</v>
      </c>
      <c r="L22" s="2"/>
      <c r="M22" s="3" t="s">
        <v>35</v>
      </c>
      <c r="N22" s="3">
        <f>COUNTIF($K$13:$K$27,"D+")</f>
        <v>0</v>
      </c>
    </row>
    <row r="23" ht="19.5" customHeight="1">
      <c r="A23" s="52">
        <v>11.0</v>
      </c>
      <c r="B23" s="53"/>
      <c r="C23" s="54"/>
      <c r="D23" s="55"/>
      <c r="E23" s="55"/>
      <c r="F23" s="55"/>
      <c r="G23" s="56"/>
      <c r="H23" s="57">
        <f t="shared" si="1"/>
        <v>0</v>
      </c>
      <c r="I23" s="58"/>
      <c r="J23" s="59">
        <f t="shared" si="2"/>
        <v>0</v>
      </c>
      <c r="K23" s="51" t="str">
        <f t="shared" si="3"/>
        <v>#REF!</v>
      </c>
      <c r="L23" s="2"/>
      <c r="M23" s="3" t="s">
        <v>36</v>
      </c>
      <c r="N23" s="3">
        <f>COUNTIF($K$13:$K$27,"D")</f>
        <v>0</v>
      </c>
    </row>
    <row r="24" ht="19.5" customHeight="1">
      <c r="A24" s="52">
        <v>12.0</v>
      </c>
      <c r="B24" s="53"/>
      <c r="C24" s="54"/>
      <c r="D24" s="55"/>
      <c r="E24" s="55"/>
      <c r="F24" s="55"/>
      <c r="G24" s="56"/>
      <c r="H24" s="57">
        <f t="shared" si="1"/>
        <v>0</v>
      </c>
      <c r="I24" s="58"/>
      <c r="J24" s="59">
        <f t="shared" si="2"/>
        <v>0</v>
      </c>
      <c r="K24" s="51" t="str">
        <f t="shared" si="3"/>
        <v>#REF!</v>
      </c>
      <c r="L24" s="2"/>
      <c r="M24" s="3" t="s">
        <v>37</v>
      </c>
      <c r="N24" s="3">
        <f>COUNTIF($K$13:$K$27,"F")</f>
        <v>0</v>
      </c>
    </row>
    <row r="25" ht="19.5" customHeight="1">
      <c r="A25" s="52">
        <v>13.0</v>
      </c>
      <c r="B25" s="53"/>
      <c r="C25" s="54"/>
      <c r="D25" s="55"/>
      <c r="E25" s="55"/>
      <c r="F25" s="55"/>
      <c r="G25" s="56"/>
      <c r="H25" s="57">
        <f t="shared" si="1"/>
        <v>0</v>
      </c>
      <c r="I25" s="58"/>
      <c r="J25" s="59">
        <f t="shared" si="2"/>
        <v>0</v>
      </c>
      <c r="K25" s="51" t="str">
        <f t="shared" si="3"/>
        <v>#REF!</v>
      </c>
      <c r="L25" s="2"/>
      <c r="M25" s="3"/>
      <c r="N25" s="60">
        <f>SUM(N13:N24)</f>
        <v>0</v>
      </c>
    </row>
    <row r="26" ht="19.5" customHeight="1">
      <c r="A26" s="52">
        <v>14.0</v>
      </c>
      <c r="B26" s="53"/>
      <c r="C26" s="54"/>
      <c r="D26" s="55"/>
      <c r="E26" s="55"/>
      <c r="F26" s="55"/>
      <c r="G26" s="56"/>
      <c r="H26" s="57">
        <f t="shared" si="1"/>
        <v>0</v>
      </c>
      <c r="I26" s="58"/>
      <c r="J26" s="59">
        <f t="shared" si="2"/>
        <v>0</v>
      </c>
      <c r="K26" s="51" t="str">
        <f t="shared" si="3"/>
        <v>#REF!</v>
      </c>
      <c r="L26" s="2"/>
      <c r="M26" s="3"/>
      <c r="N26" s="3"/>
    </row>
    <row r="27" ht="19.5" customHeight="1">
      <c r="A27" s="61">
        <v>15.0</v>
      </c>
      <c r="B27" s="62"/>
      <c r="C27" s="63"/>
      <c r="D27" s="64"/>
      <c r="E27" s="64"/>
      <c r="F27" s="64"/>
      <c r="G27" s="65"/>
      <c r="H27" s="66">
        <f t="shared" si="1"/>
        <v>0</v>
      </c>
      <c r="I27" s="67"/>
      <c r="J27" s="68">
        <f t="shared" si="2"/>
        <v>0</v>
      </c>
      <c r="K27" s="51" t="str">
        <f t="shared" si="3"/>
        <v>#REF!</v>
      </c>
      <c r="L27" s="2"/>
      <c r="M27" s="3"/>
      <c r="N27" s="3"/>
    </row>
    <row r="28" ht="19.5" customHeight="1">
      <c r="A28" s="3" t="s">
        <v>38</v>
      </c>
      <c r="K28" s="51" t="str">
        <f t="shared" si="3"/>
        <v>#REF!</v>
      </c>
    </row>
    <row r="29" ht="19.5" customHeight="1">
      <c r="A29" s="2"/>
      <c r="B29" s="2"/>
      <c r="C29" s="2"/>
      <c r="D29" s="2"/>
      <c r="E29" s="3"/>
      <c r="F29" s="3"/>
      <c r="G29" s="3"/>
      <c r="H29" s="3"/>
      <c r="I29" s="3"/>
      <c r="J29" s="14"/>
    </row>
    <row r="30" ht="19.5" customHeight="1">
      <c r="A30" s="2"/>
      <c r="B30" s="2" t="s">
        <v>39</v>
      </c>
      <c r="C30" s="2"/>
      <c r="D30" s="2"/>
      <c r="E30" s="3"/>
      <c r="F30" s="3"/>
      <c r="G30" s="3"/>
      <c r="H30" s="3"/>
      <c r="I30" s="3"/>
      <c r="J30" s="14"/>
    </row>
    <row r="31" ht="19.5" customHeight="1">
      <c r="A31" s="2"/>
      <c r="B31" s="2"/>
      <c r="C31" s="2"/>
      <c r="D31" s="2"/>
      <c r="E31" s="3"/>
      <c r="F31" s="3"/>
      <c r="G31" s="3"/>
      <c r="H31" s="3"/>
      <c r="I31" s="3"/>
      <c r="J31" s="14"/>
    </row>
    <row r="32" ht="19.5" customHeight="1">
      <c r="A32" s="2"/>
      <c r="B32" s="2"/>
      <c r="C32" s="2"/>
      <c r="D32" s="2"/>
      <c r="E32" s="3"/>
      <c r="F32" s="3"/>
      <c r="G32" s="3"/>
      <c r="H32" s="3"/>
      <c r="I32" s="3"/>
      <c r="J32" s="14"/>
    </row>
    <row r="33" ht="19.5" customHeight="1">
      <c r="A33" s="2"/>
      <c r="B33" s="2"/>
      <c r="C33" s="2"/>
      <c r="D33" s="2"/>
      <c r="E33" s="3"/>
      <c r="F33" s="3"/>
      <c r="G33" s="3"/>
      <c r="H33" s="3"/>
      <c r="I33" s="3"/>
      <c r="J33" s="14"/>
    </row>
    <row r="34" ht="19.5" customHeight="1">
      <c r="A34" s="2"/>
      <c r="B34" s="2"/>
      <c r="C34" s="2"/>
      <c r="D34" s="2"/>
      <c r="E34" s="3"/>
      <c r="F34" s="3"/>
      <c r="G34" s="3"/>
      <c r="H34" s="3"/>
      <c r="I34" s="3"/>
      <c r="J34" s="14"/>
    </row>
    <row r="35" ht="19.5" customHeight="1">
      <c r="A35" s="2"/>
      <c r="B35" s="2"/>
      <c r="C35" s="2"/>
      <c r="D35" s="2"/>
      <c r="E35" s="3"/>
      <c r="F35" s="3"/>
      <c r="G35" s="3"/>
      <c r="H35" s="3"/>
      <c r="I35" s="3"/>
      <c r="J35" s="14"/>
    </row>
    <row r="36" ht="19.5" customHeight="1"/>
    <row r="37" ht="15.75" customHeight="1">
      <c r="I37" s="69" t="s">
        <v>40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C10:C12"/>
    <mergeCell ref="D10:G10"/>
    <mergeCell ref="H10:H11"/>
    <mergeCell ref="I10:I11"/>
    <mergeCell ref="K10:K12"/>
    <mergeCell ref="B10:B12"/>
    <mergeCell ref="A28:J28"/>
    <mergeCell ref="I37:J37"/>
    <mergeCell ref="I1:J1"/>
    <mergeCell ref="I2:J2"/>
    <mergeCell ref="A4:B5"/>
    <mergeCell ref="C4:J4"/>
    <mergeCell ref="C5:J5"/>
    <mergeCell ref="A10:A12"/>
    <mergeCell ref="J10:J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2015-04-28T07:43:40Z</dcterms:created>
  <dc:creator>User</dc:creator>
</cp:coreProperties>
</file>